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norwegianrefugeecouncil.sharepoint.com/sites/sd-nrc-team-site-logistics/Shared Documents/krt co/procurement/procurement files/pf-krt-783 - rehabilitation of al-dambalo water yard &amp; construction of 2 km pipeline in - al leri - sk/"/>
    </mc:Choice>
  </mc:AlternateContent>
  <xr:revisionPtr revIDLastSave="0" documentId="8_{131393E0-183E-436E-931E-C12D45898CD7}" xr6:coauthVersionLast="47" xr6:coauthVersionMax="47" xr10:uidLastSave="{00000000-0000-0000-0000-000000000000}"/>
  <bookViews>
    <workbookView xWindow="-110" yWindow="-110" windowWidth="19420" windowHeight="10300" xr2:uid="{EE47D52E-B104-46AE-AB47-0EB037285251}"/>
  </bookViews>
  <sheets>
    <sheet name="BoQ"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G30" i="1"/>
  <c r="G25" i="1"/>
  <c r="H25" i="1" s="1"/>
  <c r="G9" i="1"/>
  <c r="H9" i="1" s="1"/>
  <c r="H30" i="1" l="1"/>
  <c r="G19" i="1"/>
  <c r="H19" i="1" s="1"/>
  <c r="H8" i="1" s="1"/>
  <c r="G11" i="1"/>
  <c r="H11" i="1" s="1"/>
  <c r="G35" i="1" l="1"/>
  <c r="H35" i="1" s="1"/>
</calcChain>
</file>

<file path=xl/sharedStrings.xml><?xml version="1.0" encoding="utf-8"?>
<sst xmlns="http://schemas.openxmlformats.org/spreadsheetml/2006/main" count="83" uniqueCount="65">
  <si>
    <t>BILL OF QUANTITIES</t>
  </si>
  <si>
    <t xml:space="preserve">Rehabilitation of Al-Dambalo Water Yard &amp; Construction of 2 km Pipeline in - Al Leri - South Kordofan </t>
  </si>
  <si>
    <t>GENERAL INSTRUCTIONS</t>
  </si>
  <si>
    <t>By populating and pricing the BoQ items below, the tenderer certifies and confirms his complete acquatintance with and understanding of the site conditions, scope of work, designs, sepecifications, BoQ, the prevailing market conditions and the local laws and regulations. All and any other items not priced hereunder shall be deemed part of the unit rate pricing all works should be done according to the code of practice, engineering standards and the instruction/ satisfaction of NRC</t>
  </si>
  <si>
    <t>MASONRY INSTRUCTIONS</t>
  </si>
  <si>
    <t>The work include supply material and construct masonry works, the supply of material include red cured bricks, stones, cement, sand, gravel, reinforcement steel, water,  all water supply equipments, skilled and unskilled labours, etc.., and curing after building and any other work requirements, all works should be done according to the insruction of NRC</t>
  </si>
  <si>
    <t>Ref</t>
  </si>
  <si>
    <t>Title</t>
  </si>
  <si>
    <t>Item(s)Description</t>
  </si>
  <si>
    <t xml:space="preserve">Unit </t>
  </si>
  <si>
    <t>Quantity</t>
  </si>
  <si>
    <t>Unit Price</t>
  </si>
  <si>
    <t>Total Price SDG</t>
  </si>
  <si>
    <t>Total USD</t>
  </si>
  <si>
    <t>FM2302 PART</t>
  </si>
  <si>
    <t>Site Preparation and Preliminary Work</t>
  </si>
  <si>
    <t>1.1</t>
  </si>
  <si>
    <t>Site Preparation of Water Yard</t>
  </si>
  <si>
    <t>Removal breaking out of hard material on site, cleaning the vegetation, roots of plants, clay soil in infiltration area and debris from the site at least 100 m on the surface area. The cost includes checking the distance &amp; verifications of the horizontal and vertical alignment of the proposed location.</t>
  </si>
  <si>
    <t>Job</t>
  </si>
  <si>
    <t>Borehole Works</t>
  </si>
  <si>
    <t>Borehole preliminaries</t>
  </si>
  <si>
    <t>Dismintal of the rising main pipes, pump and all the accessories, according to scope of work and NRC Engineer instructions.</t>
  </si>
  <si>
    <t>Procurement and installation of the rising main Pipes</t>
  </si>
  <si>
    <t xml:space="preserve">Supply and Install galvanized class B rising main pipes (17 GI PIPES)diameter 2 inch with sockets. The pipes  are of 3 m length and shall be connetcted from the submersible pump setting to the water tank .The rising pipes on the ground shall be layed inside the trench. The rising pipes Approximately 3m for the well ,the cost includes valve,fitting  and all  accessories. </t>
  </si>
  <si>
    <t>Procurement and installation of the Submersible Pump</t>
  </si>
  <si>
    <t xml:space="preserve">Supply and Install submersible pump with guarantee. The inside dimeter of the construeter well 5.5 inch .The pump should be install according to soil condition. The submersible pump  specifications 2 inch D, yield 5 m3/h and total head 21 m mother cost includes pump drop cable size to suit electric requirement of the motor, using GL pipe to install the pumps equivalent to the set depth. The price should include 65 m lenght pump cable pricing to the generator. </t>
  </si>
  <si>
    <t>NO</t>
  </si>
  <si>
    <t>Power System</t>
  </si>
  <si>
    <t xml:space="preserve">Procurement and installation of the Solar Panel </t>
  </si>
  <si>
    <t>Supply materials, provision and installation polyenstalline 250 watt  the solar shall be matched with submersible pumps, provide control box for operating the solar system ( off/on ), the cost includes provision of alternator, water level wire, inventor, connection box, cables and all necessary materials to be fixed and safety, the supported structure for the panels should be on the top of the generator room using beams 14 mm and heavy angles 2 inch , the stand slop 15 degrees-angle and high stand up to 1.0m above generator room, according to scope of work and NRC Engineer instructions.</t>
  </si>
  <si>
    <t>Supply and Install Backup Generator</t>
  </si>
  <si>
    <t>Provision and installation new generator engine Shanfa 18 HP, 7.5 KVA, 7.5 watts with all the accessories, according to scope of work and NRC Engineer instructions.</t>
  </si>
  <si>
    <t>Construction of Generator Room</t>
  </si>
  <si>
    <t>Supply materials and construct generator room from Zink sheet, Size 3x3 m x 2.5 m height at the front side and 2.7 m height at the back with squire pipe 3X6 cm 3mm thick for roof and beams 14 mm for the corners (height 3.5 at the front side and 3.70 m at the back side, for solar stand), fabricate and fix 2 windows 120X120 cm made with both expanded metal and zinc sheet, the generator room should have one steel door 1X2 m and plain concrete floor (1:2:4 mix) 10 cm thick, all zinc sheet must be paint with orange color, the room should be constructed for simple assembling and dismantling, the generator should be placed on foundation 20 cm above the floor level, according to scope of work and NRC Engineer instructions.</t>
  </si>
  <si>
    <t>Water Distribution Points Inside the Water Yard</t>
  </si>
  <si>
    <t>Digging Trench</t>
  </si>
  <si>
    <t>Digging trench for connected water tank with new water point inside the water yard, the trench should be with total length 15m, width 0.40m and depth 0.4m, the trench shall be filled by sand 20cm layer before installing the pipeline, the cost includes provision of sand for backfilling the trench and leveling the ground surface.</t>
  </si>
  <si>
    <t>ML</t>
  </si>
  <si>
    <t>Riser Pipes</t>
  </si>
  <si>
    <t>Supply materials and install new galvanize rising pipes diameter=2 inch, should be connected from the submersible pump setting to the water tank, the rising pipes on the ground shall be fixed inside the trench. the rising pipes approximately 50 m for the borehole, the cost includes valve, fitting and all necessary accessories for install galvanize pipes, according to scope of work and NRC Engineer instructions.</t>
  </si>
  <si>
    <t>Down Pipes</t>
  </si>
  <si>
    <t>Supply materials install 2 new layout 3-inch GI pipe with height length 6 m, as pipeline to convey the water from water tanks to water points the cost including necessary fitting and fixation, according to scope of work and NRC Engineer instructions.</t>
  </si>
  <si>
    <t>Construction of Water Taps Point</t>
  </si>
  <si>
    <t>Supply materials and construction of water tap points with 10 taps, 5 taps in each side using heavy duty and easy to use, the taps point fixed to concert slap raised at 1.0 m wall with smooth concrete slap and manhole for drainage system connected to existing trees, according to scope of work and NRC Engineer instructions.</t>
  </si>
  <si>
    <t>Construction of Donkey Cart Distribution Point</t>
  </si>
  <si>
    <t>Supply materials and construction of one donkey cart distribution point using 2 inch GL pipe with distance 20 m from the water tank and height 1.5 from the ground, the donkey cart must be content 4 m green hose with good quality and building of good drainage system, according to scope of work and NRC Engineer instructions.</t>
  </si>
  <si>
    <t>Fencing and Protection System</t>
  </si>
  <si>
    <t>Construction of Gabion Fence</t>
  </si>
  <si>
    <t>Supply materials and construction of gabion fence (3 mm) ,20x20 with total height 2m from heavy steel pipes, distance between every two angles 2m, Dig base 50 * 50 * 40 cm for fence posts. Tightening wire gabion with three loops of tension wire and create a frame from the angle of 2 inches 1.7 mm around the fence with good fixation according to the originals of manufacture. Manufacture and installation of a 2*2 m door from heavy 2-inch angle and mesh, and making orange paints for the menus, the frame, and the door according to the directions of the supervising engineer. And build 0.3m wall around the fence, according to scope of work and NRC Engineer instructions.</t>
  </si>
  <si>
    <t>Installation of Lighting System</t>
  </si>
  <si>
    <t>Provide and install light system in sound round the water yard, and in the distrbution points areas, the light should be a solar light, the light system should be have capacity to work more then 10 hours per day,  The cost includes all the necessary accessories for fitting, according to scope of work and NRC Engineer instructions.</t>
  </si>
  <si>
    <t xml:space="preserve">Labour works on trench digging </t>
  </si>
  <si>
    <t>Digging trensh length 1,000m, width 0.40m,depth 0.4m. The trench shall be backfilled by  original soil after pipelaying installing the pipeline .The cost include  backfilling the trench and leveling the ground surface to a smooth surface. In addition to 300 m in diffrent locations to be connected with 5 human distribution poins.</t>
  </si>
  <si>
    <t xml:space="preserve">RRM PART     </t>
  </si>
  <si>
    <t>Distribution Water Pipelines from the Water Yard to the Water Collection Points Inside the Refugee Camp &amp; Construction of Tap Stands</t>
  </si>
  <si>
    <t>6.1</t>
  </si>
  <si>
    <t>Supply and installation of the Pipes in the trenches</t>
  </si>
  <si>
    <t>Supply and laying of 4" inch 10 Bar HDPE pipe 2,000 meters lengh, as pipe line to convey the water from water tanks to the 5 water collection points. The cost including necessary fitting and fixation.</t>
  </si>
  <si>
    <t>M</t>
  </si>
  <si>
    <t xml:space="preserve">Water Distribution Points Inside the Refugee Camp in 5 different locations </t>
  </si>
  <si>
    <t xml:space="preserve">Provition and Installation of Singboard </t>
  </si>
  <si>
    <t xml:space="preserve">Provide and install singboard 2* 1 from one and a half pipe and steel sheet with height 2.5 form ground level, the cost included the foundation work, plain, and witting the project details according to NRC instruction. </t>
  </si>
  <si>
    <t>#</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</si>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</sst>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_-;\-* #,##0_-;_-* &quot;-&quot;??_-;_-@_-"/>
    <numFmt numFmtId="166" formatCode="_-* #,##0.0_-;\-* #,##0.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
      <patternFill patternType="solid">
        <fgColor theme="7"/>
        <bgColor indexed="64"/>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0" fillId="0" borderId="1" xfId="0" applyBorder="1" applyAlignment="1">
      <alignment horizontal="center"/>
    </xf>
    <xf numFmtId="0" fontId="3" fillId="0" borderId="2"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4" fillId="2" borderId="4" xfId="0" applyFont="1" applyFill="1" applyBorder="1" applyAlignment="1">
      <alignment horizontal="left" vertical="top"/>
    </xf>
    <xf numFmtId="0" fontId="4" fillId="3" borderId="5" xfId="0" applyFont="1" applyFill="1" applyBorder="1" applyAlignment="1">
      <alignment vertical="top"/>
    </xf>
    <xf numFmtId="0" fontId="5" fillId="3" borderId="6" xfId="0" applyFont="1" applyFill="1" applyBorder="1" applyAlignment="1">
      <alignment horizontal="left" vertical="top" wrapText="1"/>
    </xf>
    <xf numFmtId="0" fontId="4" fillId="2" borderId="6" xfId="0" applyFont="1" applyFill="1" applyBorder="1" applyAlignment="1">
      <alignment horizontal="left" vertical="top"/>
    </xf>
    <xf numFmtId="0" fontId="4" fillId="3" borderId="7" xfId="0" applyFont="1" applyFill="1" applyBorder="1" applyAlignment="1">
      <alignment vertical="top"/>
    </xf>
    <xf numFmtId="0" fontId="0" fillId="0" borderId="8" xfId="0" applyBorder="1" applyAlignment="1">
      <alignment horizontal="center"/>
    </xf>
    <xf numFmtId="0" fontId="2" fillId="3" borderId="6" xfId="0" applyFont="1" applyFill="1" applyBorder="1" applyAlignment="1">
      <alignment horizontal="lef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horizontal="center" vertical="center"/>
    </xf>
    <xf numFmtId="0" fontId="4" fillId="4" borderId="7" xfId="0" quotePrefix="1" applyFont="1" applyFill="1" applyBorder="1" applyAlignment="1">
      <alignment horizontal="center"/>
    </xf>
    <xf numFmtId="0" fontId="4" fillId="4" borderId="8" xfId="0" quotePrefix="1" applyFont="1" applyFill="1" applyBorder="1" applyAlignment="1">
      <alignment horizontal="center"/>
    </xf>
    <xf numFmtId="164" fontId="4" fillId="4" borderId="9" xfId="0" quotePrefix="1" applyNumberFormat="1" applyFont="1" applyFill="1" applyBorder="1"/>
    <xf numFmtId="0" fontId="2"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165" fontId="2" fillId="2" borderId="7" xfId="0" applyNumberFormat="1" applyFont="1" applyFill="1" applyBorder="1"/>
    <xf numFmtId="164" fontId="6" fillId="5" borderId="6" xfId="0" applyNumberFormat="1" applyFont="1" applyFill="1" applyBorder="1" applyAlignment="1">
      <alignment horizontal="center"/>
    </xf>
    <xf numFmtId="16" fontId="5" fillId="2" borderId="6" xfId="0" quotePrefix="1" applyNumberFormat="1" applyFont="1" applyFill="1" applyBorder="1" applyAlignment="1">
      <alignment horizontal="left"/>
    </xf>
    <xf numFmtId="0" fontId="5" fillId="3" borderId="6" xfId="0" applyFont="1" applyFill="1" applyBorder="1" applyAlignment="1">
      <alignment vertical="top" wrapText="1"/>
    </xf>
    <xf numFmtId="0" fontId="5" fillId="3" borderId="6" xfId="0" applyFont="1" applyFill="1" applyBorder="1"/>
    <xf numFmtId="165" fontId="5" fillId="3" borderId="6" xfId="1" applyNumberFormat="1" applyFont="1" applyFill="1" applyBorder="1"/>
    <xf numFmtId="165" fontId="5" fillId="3" borderId="7" xfId="1" applyNumberFormat="1" applyFont="1" applyFill="1" applyBorder="1"/>
    <xf numFmtId="164" fontId="7" fillId="3" borderId="6" xfId="0" applyNumberFormat="1" applyFont="1" applyFill="1" applyBorder="1" applyAlignment="1">
      <alignment horizontal="center"/>
    </xf>
    <xf numFmtId="165" fontId="2" fillId="2" borderId="6" xfId="0" applyNumberFormat="1" applyFont="1" applyFill="1" applyBorder="1"/>
    <xf numFmtId="0" fontId="5" fillId="2" borderId="6" xfId="0" quotePrefix="1" applyFont="1" applyFill="1" applyBorder="1" applyAlignment="1">
      <alignment horizontal="left"/>
    </xf>
    <xf numFmtId="0" fontId="5" fillId="3" borderId="6" xfId="0" applyFont="1" applyFill="1" applyBorder="1" applyAlignment="1">
      <alignment horizontal="left" vertical="top" wrapText="1"/>
    </xf>
    <xf numFmtId="166" fontId="5" fillId="3" borderId="7" xfId="1" applyNumberFormat="1" applyFont="1" applyFill="1" applyBorder="1"/>
    <xf numFmtId="0" fontId="4" fillId="2" borderId="7" xfId="0" applyFont="1" applyFill="1" applyBorder="1"/>
    <xf numFmtId="0" fontId="2" fillId="2" borderId="8" xfId="0" applyFont="1" applyFill="1" applyBorder="1"/>
    <xf numFmtId="165" fontId="4" fillId="2" borderId="9" xfId="0" applyNumberFormat="1" applyFont="1" applyFill="1" applyBorder="1"/>
    <xf numFmtId="165" fontId="4" fillId="2" borderId="6" xfId="0" applyNumberFormat="1" applyFont="1" applyFill="1" applyBorder="1"/>
    <xf numFmtId="3" fontId="5" fillId="3" borderId="6" xfId="0" applyNumberFormat="1" applyFont="1" applyFill="1" applyBorder="1"/>
    <xf numFmtId="164" fontId="7" fillId="3" borderId="7" xfId="0" applyNumberFormat="1" applyFont="1" applyFill="1" applyBorder="1" applyAlignment="1">
      <alignment horizontal="center"/>
    </xf>
    <xf numFmtId="0" fontId="4" fillId="4" borderId="8" xfId="0" quotePrefix="1" applyFont="1" applyFill="1" applyBorder="1" applyAlignment="1">
      <alignment horizontal="center" vertical="center"/>
    </xf>
    <xf numFmtId="164" fontId="2" fillId="0" borderId="6" xfId="0" applyNumberFormat="1" applyFont="1" applyBorder="1"/>
    <xf numFmtId="0" fontId="4" fillId="4" borderId="0" xfId="0" quotePrefix="1" applyFont="1" applyFill="1"/>
    <xf numFmtId="164" fontId="6" fillId="5" borderId="7" xfId="0" applyNumberFormat="1" applyFont="1" applyFill="1" applyBorder="1" applyAlignment="1">
      <alignment horizontal="center"/>
    </xf>
    <xf numFmtId="0" fontId="4" fillId="2" borderId="3" xfId="0" applyFont="1" applyFill="1" applyBorder="1"/>
    <xf numFmtId="43" fontId="2" fillId="2" borderId="8" xfId="0" applyNumberFormat="1" applyFont="1" applyFill="1" applyBorder="1" applyAlignment="1">
      <alignment horizontal="left" wrapText="1"/>
    </xf>
    <xf numFmtId="43" fontId="2" fillId="2" borderId="9" xfId="0" applyNumberFormat="1" applyFont="1" applyFill="1" applyBorder="1" applyAlignment="1">
      <alignment horizontal="left" wrapText="1"/>
    </xf>
    <xf numFmtId="165" fontId="4" fillId="2" borderId="7"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8ACB-7BC7-452F-B3C8-F0ADF4FBD449}">
  <dimension ref="A1:I35"/>
  <sheetViews>
    <sheetView showGridLines="0" tabSelected="1" topLeftCell="A3" zoomScale="78" zoomScaleNormal="111" workbookViewId="0">
      <selection activeCell="F31" sqref="F31:H34"/>
    </sheetView>
  </sheetViews>
  <sheetFormatPr defaultRowHeight="14.5" x14ac:dyDescent="0.35"/>
  <cols>
    <col min="1" max="1" width="4.453125" customWidth="1"/>
    <col min="2" max="2" width="24.08984375" customWidth="1"/>
    <col min="3" max="3" width="63.453125" customWidth="1"/>
    <col min="4" max="4" width="6" customWidth="1"/>
    <col min="5" max="5" width="8.6328125" customWidth="1"/>
    <col min="6" max="6" width="10.08984375" bestFit="1" customWidth="1"/>
    <col min="7" max="7" width="15" customWidth="1"/>
    <col min="8" max="8" width="10" customWidth="1"/>
    <col min="10" max="18" width="0" hidden="1" customWidth="1"/>
  </cols>
  <sheetData>
    <row r="1" spans="1:8" x14ac:dyDescent="0.35">
      <c r="A1" s="1"/>
      <c r="B1" s="1"/>
      <c r="C1" s="1"/>
      <c r="D1" s="1"/>
      <c r="E1" s="1"/>
      <c r="F1" s="1"/>
      <c r="G1" s="1"/>
      <c r="H1" s="1"/>
    </row>
    <row r="2" spans="1:8" ht="15.5" x14ac:dyDescent="0.35">
      <c r="A2" s="2" t="s">
        <v>0</v>
      </c>
      <c r="B2" s="2"/>
      <c r="C2" s="2"/>
      <c r="D2" s="2"/>
      <c r="E2" s="2"/>
      <c r="F2" s="2"/>
      <c r="G2" s="2"/>
      <c r="H2" s="2"/>
    </row>
    <row r="3" spans="1:8" ht="19.25" customHeight="1" x14ac:dyDescent="0.35">
      <c r="A3" s="3" t="s">
        <v>1</v>
      </c>
      <c r="B3" s="3"/>
      <c r="C3" s="4"/>
      <c r="D3" s="4"/>
      <c r="E3" s="4"/>
      <c r="F3" s="4"/>
      <c r="G3" s="4"/>
      <c r="H3" s="4"/>
    </row>
    <row r="4" spans="1:8" ht="55.25" customHeight="1" x14ac:dyDescent="0.35">
      <c r="A4" s="5">
        <v>1</v>
      </c>
      <c r="B4" s="6" t="s">
        <v>2</v>
      </c>
      <c r="C4" s="7" t="s">
        <v>3</v>
      </c>
      <c r="D4" s="7"/>
      <c r="E4" s="7"/>
      <c r="F4" s="7"/>
      <c r="G4" s="7"/>
      <c r="H4" s="7"/>
    </row>
    <row r="5" spans="1:8" ht="46.25" customHeight="1" x14ac:dyDescent="0.35">
      <c r="A5" s="8">
        <v>2</v>
      </c>
      <c r="B5" s="9" t="s">
        <v>4</v>
      </c>
      <c r="C5" s="7" t="s">
        <v>5</v>
      </c>
      <c r="D5" s="7"/>
      <c r="E5" s="7"/>
      <c r="F5" s="7"/>
      <c r="G5" s="7"/>
      <c r="H5" s="7"/>
    </row>
    <row r="6" spans="1:8" ht="7.25" customHeight="1" x14ac:dyDescent="0.35">
      <c r="A6" s="10"/>
      <c r="B6" s="10"/>
      <c r="C6" s="10"/>
      <c r="D6" s="10"/>
      <c r="E6" s="10"/>
      <c r="F6" s="10"/>
      <c r="G6" s="10"/>
      <c r="H6" s="10"/>
    </row>
    <row r="7" spans="1:8" x14ac:dyDescent="0.35">
      <c r="A7" s="11" t="s">
        <v>6</v>
      </c>
      <c r="B7" s="12" t="s">
        <v>7</v>
      </c>
      <c r="C7" s="12" t="s">
        <v>8</v>
      </c>
      <c r="D7" s="12" t="s">
        <v>9</v>
      </c>
      <c r="E7" s="12" t="s">
        <v>10</v>
      </c>
      <c r="F7" s="12" t="s">
        <v>11</v>
      </c>
      <c r="G7" s="13" t="s">
        <v>12</v>
      </c>
      <c r="H7" s="14" t="s">
        <v>13</v>
      </c>
    </row>
    <row r="8" spans="1:8" ht="13.75" customHeight="1" x14ac:dyDescent="0.35">
      <c r="A8" s="15" t="s">
        <v>14</v>
      </c>
      <c r="B8" s="16"/>
      <c r="C8" s="16"/>
      <c r="D8" s="16"/>
      <c r="E8" s="16"/>
      <c r="F8" s="16"/>
      <c r="G8" s="16"/>
      <c r="H8" s="17">
        <f>SUM(H9,H11,H15,H19,H25)</f>
        <v>0</v>
      </c>
    </row>
    <row r="9" spans="1:8" x14ac:dyDescent="0.35">
      <c r="A9" s="18">
        <v>1</v>
      </c>
      <c r="B9" s="19" t="s">
        <v>15</v>
      </c>
      <c r="C9" s="20"/>
      <c r="D9" s="20"/>
      <c r="E9" s="20"/>
      <c r="F9" s="21"/>
      <c r="G9" s="22">
        <f>SUM(G10)</f>
        <v>0</v>
      </c>
      <c r="H9" s="23">
        <f>G9/575</f>
        <v>0</v>
      </c>
    </row>
    <row r="10" spans="1:8" ht="60" customHeight="1" x14ac:dyDescent="0.35">
      <c r="A10" s="24" t="s">
        <v>16</v>
      </c>
      <c r="B10" s="25" t="s">
        <v>17</v>
      </c>
      <c r="C10" s="25" t="s">
        <v>18</v>
      </c>
      <c r="D10" s="26" t="s">
        <v>19</v>
      </c>
      <c r="E10" s="26">
        <v>1</v>
      </c>
      <c r="F10" s="27"/>
      <c r="G10" s="28"/>
      <c r="H10" s="29"/>
    </row>
    <row r="11" spans="1:8" ht="12" customHeight="1" x14ac:dyDescent="0.35">
      <c r="A11" s="18">
        <v>2</v>
      </c>
      <c r="B11" s="20" t="s">
        <v>20</v>
      </c>
      <c r="C11" s="20"/>
      <c r="D11" s="20"/>
      <c r="E11" s="20"/>
      <c r="F11" s="20"/>
      <c r="G11" s="30">
        <f>SUM(G12:G14)</f>
        <v>0</v>
      </c>
      <c r="H11" s="23">
        <f>G11/575</f>
        <v>0</v>
      </c>
    </row>
    <row r="12" spans="1:8" ht="31.75" customHeight="1" x14ac:dyDescent="0.35">
      <c r="A12" s="31">
        <v>2.1</v>
      </c>
      <c r="B12" s="32" t="s">
        <v>21</v>
      </c>
      <c r="C12" s="25" t="s">
        <v>22</v>
      </c>
      <c r="D12" s="26" t="s">
        <v>19</v>
      </c>
      <c r="E12" s="26">
        <v>1</v>
      </c>
      <c r="F12" s="27"/>
      <c r="G12" s="28"/>
      <c r="H12" s="29"/>
    </row>
    <row r="13" spans="1:8" ht="73.75" customHeight="1" x14ac:dyDescent="0.35">
      <c r="A13" s="31">
        <v>2.2000000000000002</v>
      </c>
      <c r="B13" s="32" t="s">
        <v>23</v>
      </c>
      <c r="C13" s="25" t="s">
        <v>24</v>
      </c>
      <c r="D13" s="26" t="s">
        <v>19</v>
      </c>
      <c r="E13" s="26">
        <v>1</v>
      </c>
      <c r="F13" s="27"/>
      <c r="G13" s="33"/>
      <c r="H13" s="29"/>
    </row>
    <row r="14" spans="1:8" ht="87.65" customHeight="1" x14ac:dyDescent="0.35">
      <c r="A14" s="31">
        <v>2.2999999999999998</v>
      </c>
      <c r="B14" s="32" t="s">
        <v>25</v>
      </c>
      <c r="C14" s="25" t="s">
        <v>26</v>
      </c>
      <c r="D14" s="26" t="s">
        <v>27</v>
      </c>
      <c r="E14" s="26">
        <v>1</v>
      </c>
      <c r="F14" s="27"/>
      <c r="G14" s="28"/>
      <c r="H14" s="29"/>
    </row>
    <row r="15" spans="1:8" ht="11.4" customHeight="1" x14ac:dyDescent="0.35">
      <c r="A15" s="18">
        <v>3</v>
      </c>
      <c r="B15" s="34" t="s">
        <v>28</v>
      </c>
      <c r="C15" s="35"/>
      <c r="D15" s="35"/>
      <c r="E15" s="35"/>
      <c r="F15" s="35"/>
      <c r="G15" s="30"/>
      <c r="H15" s="23"/>
    </row>
    <row r="16" spans="1:8" ht="112.25" customHeight="1" x14ac:dyDescent="0.35">
      <c r="A16" s="31">
        <v>3.1</v>
      </c>
      <c r="B16" s="32" t="s">
        <v>29</v>
      </c>
      <c r="C16" s="25" t="s">
        <v>30</v>
      </c>
      <c r="D16" s="26" t="s">
        <v>27</v>
      </c>
      <c r="E16" s="26">
        <v>10</v>
      </c>
      <c r="F16" s="27"/>
      <c r="G16" s="28"/>
      <c r="H16" s="29"/>
    </row>
    <row r="17" spans="1:9" ht="46.75" customHeight="1" x14ac:dyDescent="0.35">
      <c r="A17" s="31">
        <v>3.2</v>
      </c>
      <c r="B17" s="32" t="s">
        <v>31</v>
      </c>
      <c r="C17" s="25" t="s">
        <v>32</v>
      </c>
      <c r="D17" s="26" t="s">
        <v>27</v>
      </c>
      <c r="E17" s="26">
        <v>1</v>
      </c>
      <c r="F17" s="27"/>
      <c r="G17" s="28"/>
      <c r="H17" s="29"/>
    </row>
    <row r="18" spans="1:9" ht="141.65" customHeight="1" x14ac:dyDescent="0.35">
      <c r="A18" s="31">
        <v>3.3</v>
      </c>
      <c r="B18" s="32" t="s">
        <v>33</v>
      </c>
      <c r="C18" s="25" t="s">
        <v>34</v>
      </c>
      <c r="D18" s="26" t="s">
        <v>19</v>
      </c>
      <c r="E18" s="26">
        <v>1</v>
      </c>
      <c r="F18" s="27"/>
      <c r="G18" s="28"/>
      <c r="H18" s="29"/>
    </row>
    <row r="19" spans="1:9" x14ac:dyDescent="0.35">
      <c r="A19" s="18">
        <v>4</v>
      </c>
      <c r="B19" s="19" t="s">
        <v>35</v>
      </c>
      <c r="C19" s="20"/>
      <c r="D19" s="20"/>
      <c r="E19" s="20"/>
      <c r="F19" s="20"/>
      <c r="G19" s="36">
        <f>SUM(G20:G24)</f>
        <v>0</v>
      </c>
      <c r="H19" s="23">
        <f>G19/575</f>
        <v>0</v>
      </c>
    </row>
    <row r="20" spans="1:9" ht="69.650000000000006" customHeight="1" x14ac:dyDescent="0.35">
      <c r="A20" s="31">
        <v>4.0999999999999996</v>
      </c>
      <c r="B20" s="32" t="s">
        <v>36</v>
      </c>
      <c r="C20" s="25" t="s">
        <v>37</v>
      </c>
      <c r="D20" s="26" t="s">
        <v>38</v>
      </c>
      <c r="E20" s="26">
        <v>15</v>
      </c>
      <c r="F20" s="27"/>
      <c r="G20" s="28"/>
      <c r="H20" s="29"/>
    </row>
    <row r="21" spans="1:9" ht="86.4" customHeight="1" x14ac:dyDescent="0.35">
      <c r="A21" s="31">
        <v>4.2</v>
      </c>
      <c r="B21" s="32" t="s">
        <v>39</v>
      </c>
      <c r="C21" s="25" t="s">
        <v>40</v>
      </c>
      <c r="D21" s="26" t="s">
        <v>38</v>
      </c>
      <c r="E21" s="26">
        <v>50</v>
      </c>
      <c r="F21" s="27"/>
      <c r="G21" s="28"/>
      <c r="H21" s="29"/>
    </row>
    <row r="22" spans="1:9" ht="60.65" customHeight="1" x14ac:dyDescent="0.35">
      <c r="A22" s="31">
        <v>4.3</v>
      </c>
      <c r="B22" s="32" t="s">
        <v>41</v>
      </c>
      <c r="C22" s="25" t="s">
        <v>42</v>
      </c>
      <c r="D22" s="26" t="s">
        <v>38</v>
      </c>
      <c r="E22" s="26">
        <v>20</v>
      </c>
      <c r="F22" s="27"/>
      <c r="G22" s="28"/>
      <c r="H22" s="29"/>
    </row>
    <row r="23" spans="1:9" ht="69.650000000000006" customHeight="1" x14ac:dyDescent="0.35">
      <c r="A23" s="31">
        <v>4.4000000000000004</v>
      </c>
      <c r="B23" s="32" t="s">
        <v>43</v>
      </c>
      <c r="C23" s="25" t="s">
        <v>44</v>
      </c>
      <c r="D23" s="26" t="s">
        <v>19</v>
      </c>
      <c r="E23" s="26">
        <v>1</v>
      </c>
      <c r="F23" s="27"/>
      <c r="G23" s="28"/>
      <c r="H23" s="29"/>
    </row>
    <row r="24" spans="1:9" ht="69.650000000000006" customHeight="1" x14ac:dyDescent="0.35">
      <c r="A24" s="31">
        <v>4.5</v>
      </c>
      <c r="B24" s="32" t="s">
        <v>45</v>
      </c>
      <c r="C24" s="25" t="s">
        <v>46</v>
      </c>
      <c r="D24" s="26" t="s">
        <v>19</v>
      </c>
      <c r="E24" s="26">
        <v>1</v>
      </c>
      <c r="F24" s="27"/>
      <c r="G24" s="28"/>
      <c r="H24" s="29"/>
    </row>
    <row r="25" spans="1:9" x14ac:dyDescent="0.35">
      <c r="A25" s="18">
        <v>5</v>
      </c>
      <c r="B25" s="19" t="s">
        <v>47</v>
      </c>
      <c r="C25" s="20"/>
      <c r="D25" s="20"/>
      <c r="E25" s="20"/>
      <c r="F25" s="20"/>
      <c r="G25" s="37">
        <f>SUM(G26:G28)</f>
        <v>0</v>
      </c>
      <c r="H25" s="23">
        <f t="shared" ref="H21:H35" si="0">G25/575</f>
        <v>0</v>
      </c>
    </row>
    <row r="26" spans="1:9" ht="126.65" customHeight="1" x14ac:dyDescent="0.35">
      <c r="A26" s="31">
        <v>5.0999999999999996</v>
      </c>
      <c r="B26" s="32" t="s">
        <v>48</v>
      </c>
      <c r="C26" s="25" t="s">
        <v>49</v>
      </c>
      <c r="D26" s="26" t="s">
        <v>19</v>
      </c>
      <c r="E26" s="26">
        <v>1</v>
      </c>
      <c r="F26" s="27"/>
      <c r="G26" s="28"/>
      <c r="H26" s="29"/>
    </row>
    <row r="27" spans="1:9" ht="73.25" customHeight="1" x14ac:dyDescent="0.35">
      <c r="A27" s="31">
        <v>5.2</v>
      </c>
      <c r="B27" s="32" t="s">
        <v>50</v>
      </c>
      <c r="C27" s="25" t="s">
        <v>51</v>
      </c>
      <c r="D27" s="26" t="s">
        <v>27</v>
      </c>
      <c r="E27" s="26">
        <v>5</v>
      </c>
      <c r="F27" s="27"/>
      <c r="G27" s="28"/>
      <c r="H27" s="29"/>
    </row>
    <row r="28" spans="1:9" ht="73.25" customHeight="1" x14ac:dyDescent="0.35">
      <c r="A28" s="31">
        <v>5.3</v>
      </c>
      <c r="B28" s="32" t="s">
        <v>52</v>
      </c>
      <c r="C28" s="25" t="s">
        <v>53</v>
      </c>
      <c r="D28" s="26" t="s">
        <v>38</v>
      </c>
      <c r="E28" s="38">
        <v>1000</v>
      </c>
      <c r="F28" s="27"/>
      <c r="G28" s="28"/>
      <c r="H28" s="39"/>
    </row>
    <row r="29" spans="1:9" ht="13.75" customHeight="1" x14ac:dyDescent="0.35">
      <c r="A29" s="40" t="s">
        <v>54</v>
      </c>
      <c r="B29" s="40"/>
      <c r="C29" s="40"/>
      <c r="D29" s="40"/>
      <c r="E29" s="40"/>
      <c r="F29" s="40"/>
      <c r="G29" s="40"/>
      <c r="H29" s="41">
        <f>SUM(H31,H32,H33,H34)</f>
        <v>0</v>
      </c>
      <c r="I29" s="42"/>
    </row>
    <row r="30" spans="1:9" x14ac:dyDescent="0.35">
      <c r="A30" s="18">
        <v>6</v>
      </c>
      <c r="B30" s="19" t="s">
        <v>55</v>
      </c>
      <c r="C30" s="20"/>
      <c r="D30" s="20"/>
      <c r="E30" s="20"/>
      <c r="F30" s="20"/>
      <c r="G30" s="37">
        <f>SUM(G31:G34)</f>
        <v>0</v>
      </c>
      <c r="H30" s="43">
        <f>G30/575</f>
        <v>0</v>
      </c>
    </row>
    <row r="31" spans="1:9" ht="72" customHeight="1" x14ac:dyDescent="0.35">
      <c r="A31" s="31" t="s">
        <v>56</v>
      </c>
      <c r="B31" s="32" t="s">
        <v>52</v>
      </c>
      <c r="C31" s="25" t="s">
        <v>53</v>
      </c>
      <c r="D31" s="26" t="s">
        <v>38</v>
      </c>
      <c r="E31" s="38">
        <v>1000</v>
      </c>
      <c r="F31" s="27"/>
      <c r="G31" s="28"/>
      <c r="H31" s="29"/>
    </row>
    <row r="32" spans="1:9" ht="45" customHeight="1" x14ac:dyDescent="0.35">
      <c r="A32" s="31">
        <v>6.2</v>
      </c>
      <c r="B32" s="32" t="s">
        <v>57</v>
      </c>
      <c r="C32" s="25" t="s">
        <v>58</v>
      </c>
      <c r="D32" s="26" t="s">
        <v>59</v>
      </c>
      <c r="E32" s="38">
        <v>2000</v>
      </c>
      <c r="F32" s="27"/>
      <c r="G32" s="28"/>
      <c r="H32" s="29"/>
    </row>
    <row r="33" spans="1:8" ht="71.400000000000006" customHeight="1" x14ac:dyDescent="0.35">
      <c r="A33" s="31">
        <v>6.3</v>
      </c>
      <c r="B33" s="32" t="s">
        <v>60</v>
      </c>
      <c r="C33" s="25" t="s">
        <v>44</v>
      </c>
      <c r="D33" s="26" t="s">
        <v>27</v>
      </c>
      <c r="E33" s="38">
        <v>5</v>
      </c>
      <c r="F33" s="27"/>
      <c r="G33" s="28"/>
      <c r="H33" s="29"/>
    </row>
    <row r="34" spans="1:8" ht="48.65" customHeight="1" x14ac:dyDescent="0.35">
      <c r="A34" s="31">
        <v>6.4</v>
      </c>
      <c r="B34" s="32" t="s">
        <v>61</v>
      </c>
      <c r="C34" s="25" t="s">
        <v>62</v>
      </c>
      <c r="D34" s="26" t="s">
        <v>27</v>
      </c>
      <c r="E34" s="38">
        <v>2</v>
      </c>
      <c r="F34" s="27"/>
      <c r="G34" s="28"/>
      <c r="H34" s="29"/>
    </row>
    <row r="35" spans="1:8" ht="15" customHeight="1" x14ac:dyDescent="0.35">
      <c r="A35" s="44" t="s">
        <v>63</v>
      </c>
      <c r="B35" s="45" t="s">
        <v>64</v>
      </c>
      <c r="C35" s="45"/>
      <c r="D35" s="45"/>
      <c r="E35" s="45"/>
      <c r="F35" s="46"/>
      <c r="G35" s="47">
        <f>SUM(G30,G25,G19,G15,G11,G9)</f>
        <v>0</v>
      </c>
      <c r="H35" s="23">
        <f t="shared" si="0"/>
        <v>0</v>
      </c>
    </row>
  </sheetData>
  <mergeCells count="14">
    <mergeCell ref="B30:F30"/>
    <mergeCell ref="B35:F35"/>
    <mergeCell ref="A8:G8"/>
    <mergeCell ref="B9:F9"/>
    <mergeCell ref="B11:F11"/>
    <mergeCell ref="B19:F19"/>
    <mergeCell ref="B25:F25"/>
    <mergeCell ref="A29:G29"/>
    <mergeCell ref="A1:H1"/>
    <mergeCell ref="A2:H2"/>
    <mergeCell ref="A3:H3"/>
    <mergeCell ref="C4:H4"/>
    <mergeCell ref="C5:H5"/>
    <mergeCell ref="A6:H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9E6FB57B6CC479938699E94485025" ma:contentTypeVersion="16" ma:contentTypeDescription="Create a new document." ma:contentTypeScope="" ma:versionID="cc3d11d1e5c583d7d039438575c17d6d">
  <xsd:schema xmlns:xsd="http://www.w3.org/2001/XMLSchema" xmlns:xs="http://www.w3.org/2001/XMLSchema" xmlns:p="http://schemas.microsoft.com/office/2006/metadata/properties" xmlns:ns2="bfcca9e4-d427-4b73-9837-4d148a49b42e" xmlns:ns3="e615101d-a4e4-4537-a4d8-c697ad146052" targetNamespace="http://schemas.microsoft.com/office/2006/metadata/properties" ma:root="true" ma:fieldsID="feac61b93ab390582b31dd5ffdc5da4a" ns2:_="" ns3:_="">
    <xsd:import namespace="bfcca9e4-d427-4b73-9837-4d148a49b42e"/>
    <xsd:import namespace="e615101d-a4e4-4537-a4d8-c697ad1460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ca9e4-d427-4b73-9837-4d148a49b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15101d-a4e4-4537-a4d8-c697ad1460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5423a6-2ccb-473a-9543-2e0d2a438eab}" ma:internalName="TaxCatchAll" ma:showField="CatchAllData" ma:web="e615101d-a4e4-4537-a4d8-c697ad146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cca9e4-d427-4b73-9837-4d148a49b42e">
      <Terms xmlns="http://schemas.microsoft.com/office/infopath/2007/PartnerControls"/>
    </lcf76f155ced4ddcb4097134ff3c332f>
    <TaxCatchAll xmlns="e615101d-a4e4-4537-a4d8-c697ad146052" xsi:nil="true"/>
  </documentManagement>
</p:properties>
</file>

<file path=customXml/itemProps1.xml><?xml version="1.0" encoding="utf-8"?>
<ds:datastoreItem xmlns:ds="http://schemas.openxmlformats.org/officeDocument/2006/customXml" ds:itemID="{7085BF93-D439-4EF1-B1EC-DBAB1EE36F61}"/>
</file>

<file path=customXml/itemProps2.xml><?xml version="1.0" encoding="utf-8"?>
<ds:datastoreItem xmlns:ds="http://schemas.openxmlformats.org/officeDocument/2006/customXml" ds:itemID="{92A3DA95-6403-483E-BE2E-693D06CF3378}"/>
</file>

<file path=customXml/itemProps3.xml><?xml version="1.0" encoding="utf-8"?>
<ds:datastoreItem xmlns:ds="http://schemas.openxmlformats.org/officeDocument/2006/customXml" ds:itemID="{84DFEC39-D403-4B95-9064-8208F08A05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Omer.Bilal</dc:creator>
  <cp:lastModifiedBy>Omer.Bilal</cp:lastModifiedBy>
  <dcterms:created xsi:type="dcterms:W3CDTF">2023-01-31T07:22:05Z</dcterms:created>
  <dcterms:modified xsi:type="dcterms:W3CDTF">2023-01-31T07:23:02Z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0x01010084F9E6FB57B6CC479938699E94485025</vt:lpwstr>
  </property>
</Properties>
</file>